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国海策略\1 核心数据库\"/>
    </mc:Choice>
  </mc:AlternateContent>
  <xr:revisionPtr revIDLastSave="0" documentId="13_ncr:1_{E65637CF-5B1E-41F9-AA71-E86A5FB39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拥挤度大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3" l="1"/>
  <c r="J21" i="3"/>
  <c r="J20" i="3"/>
  <c r="J23" i="3"/>
  <c r="J19" i="3"/>
  <c r="J17" i="3"/>
  <c r="J16" i="3"/>
  <c r="J18" i="3"/>
  <c r="J15" i="3"/>
  <c r="J14" i="3"/>
  <c r="J13" i="3"/>
  <c r="J12" i="3"/>
  <c r="J11" i="3"/>
  <c r="J10" i="3"/>
  <c r="J9" i="3"/>
  <c r="J8" i="3"/>
  <c r="D27" i="3"/>
  <c r="J7" i="3"/>
  <c r="J6" i="3"/>
  <c r="J5" i="3"/>
  <c r="J4" i="3"/>
  <c r="J3" i="3"/>
  <c r="D28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M22" i="3"/>
  <c r="M19" i="3"/>
  <c r="M17" i="3"/>
  <c r="M18" i="3"/>
  <c r="M14" i="3"/>
  <c r="M11" i="3"/>
  <c r="M8" i="3"/>
  <c r="G27" i="3"/>
  <c r="M7" i="3"/>
  <c r="M6" i="3"/>
  <c r="G20" i="3"/>
  <c r="G19" i="3"/>
  <c r="G8" i="3"/>
  <c r="G7" i="3"/>
  <c r="G6" i="3"/>
  <c r="G5" i="3"/>
  <c r="K22" i="3"/>
  <c r="K21" i="3"/>
  <c r="K20" i="3"/>
  <c r="K23" i="3"/>
  <c r="K19" i="3"/>
  <c r="K17" i="3"/>
  <c r="K16" i="3"/>
  <c r="K18" i="3"/>
  <c r="K15" i="3"/>
  <c r="K14" i="3"/>
  <c r="K13" i="3"/>
  <c r="K12" i="3"/>
  <c r="K11" i="3"/>
  <c r="K10" i="3"/>
  <c r="K9" i="3"/>
  <c r="K8" i="3"/>
  <c r="E27" i="3"/>
  <c r="K7" i="3"/>
  <c r="K6" i="3"/>
  <c r="K5" i="3"/>
  <c r="K4" i="3"/>
  <c r="K3" i="3"/>
  <c r="E28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M4" i="3"/>
  <c r="M5" i="3"/>
  <c r="M9" i="3"/>
  <c r="M10" i="3"/>
  <c r="M12" i="3"/>
  <c r="M13" i="3"/>
  <c r="M15" i="3"/>
  <c r="M16" i="3"/>
  <c r="M20" i="3"/>
  <c r="M21" i="3"/>
  <c r="M23" i="3"/>
  <c r="J24" i="3"/>
  <c r="K24" i="3"/>
  <c r="L24" i="3"/>
  <c r="M24" i="3"/>
  <c r="J25" i="3"/>
  <c r="K25" i="3"/>
  <c r="L25" i="3"/>
  <c r="M25" i="3"/>
  <c r="J26" i="3"/>
  <c r="K26" i="3"/>
  <c r="L26" i="3"/>
  <c r="M26" i="3"/>
  <c r="J27" i="3"/>
  <c r="K27" i="3"/>
  <c r="L27" i="3"/>
  <c r="M27" i="3"/>
  <c r="J28" i="3"/>
  <c r="K28" i="3"/>
  <c r="L28" i="3"/>
  <c r="M28" i="3"/>
  <c r="G4" i="3"/>
  <c r="G9" i="3"/>
  <c r="G10" i="3"/>
  <c r="G11" i="3"/>
  <c r="G12" i="3"/>
  <c r="G13" i="3"/>
  <c r="G14" i="3"/>
  <c r="G15" i="3"/>
  <c r="G16" i="3"/>
  <c r="G17" i="3"/>
  <c r="G18" i="3"/>
  <c r="G21" i="3"/>
  <c r="G22" i="3"/>
  <c r="G23" i="3"/>
  <c r="G24" i="3"/>
  <c r="G25" i="3"/>
  <c r="G26" i="3"/>
  <c r="G28" i="3"/>
  <c r="G3" i="3"/>
  <c r="M3" i="3"/>
  <c r="L9" i="3" l="1"/>
  <c r="L14" i="3"/>
  <c r="L5" i="3"/>
  <c r="F28" i="3"/>
  <c r="F23" i="3" s="1"/>
  <c r="F18" i="3" s="1"/>
  <c r="F13" i="3" s="1"/>
  <c r="F8" i="3" s="1"/>
  <c r="F3" i="3" s="1"/>
  <c r="L6" i="3"/>
  <c r="L13" i="3"/>
  <c r="L15" i="3"/>
  <c r="L3" i="3" l="1"/>
  <c r="L10" i="3"/>
  <c r="L23" i="3"/>
  <c r="L11" i="3"/>
  <c r="L17" i="3"/>
  <c r="L21" i="3"/>
  <c r="F25" i="3"/>
  <c r="F20" i="3" s="1"/>
  <c r="F15" i="3" s="1"/>
  <c r="F10" i="3" s="1"/>
  <c r="F5" i="3" s="1"/>
  <c r="L7" i="3"/>
  <c r="F24" i="3"/>
  <c r="F19" i="3" s="1"/>
  <c r="F14" i="3" s="1"/>
  <c r="F9" i="3" s="1"/>
  <c r="F4" i="3" s="1"/>
  <c r="L16" i="3"/>
  <c r="F26" i="3"/>
  <c r="F21" i="3" s="1"/>
  <c r="F16" i="3" s="1"/>
  <c r="F11" i="3" s="1"/>
  <c r="F6" i="3" s="1"/>
  <c r="L4" i="3"/>
  <c r="F27" i="3"/>
  <c r="F22" i="3" s="1"/>
  <c r="F17" i="3" s="1"/>
  <c r="F12" i="3" s="1"/>
  <c r="F7" i="3" s="1"/>
  <c r="L19" i="3"/>
  <c r="L12" i="3"/>
  <c r="L18" i="3" l="1"/>
  <c r="L22" i="3"/>
  <c r="L8" i="3"/>
  <c r="L20" i="3"/>
</calcChain>
</file>

<file path=xl/sharedStrings.xml><?xml version="1.0" encoding="utf-8"?>
<sst xmlns="http://schemas.openxmlformats.org/spreadsheetml/2006/main" count="154" uniqueCount="81">
  <si>
    <t>占位勿动</t>
  </si>
  <si>
    <t>市值占比</t>
  </si>
  <si>
    <t>成交额占比MA5</t>
  </si>
  <si>
    <t>当前日期过去一年分位数</t>
  </si>
  <si>
    <t>近一周分位数变化</t>
  </si>
  <si>
    <t>板块</t>
  </si>
  <si>
    <t>细分方向</t>
  </si>
  <si>
    <t>PCB材料</t>
  </si>
  <si>
    <t>光模块</t>
  </si>
  <si>
    <t>↑点击更新最新数据</t>
  </si>
  <si>
    <t>↑在数值版中点击</t>
  </si>
  <si>
    <t>玻纤布（电子布）</t>
  </si>
  <si>
    <t>800G与1.6T光模块</t>
  </si>
  <si>
    <t>覆铜板CCL</t>
  </si>
  <si>
    <t>光芯片</t>
  </si>
  <si>
    <t>铜箔</t>
  </si>
  <si>
    <t>硅光与CPO与光引擎</t>
  </si>
  <si>
    <t>↑点击去除多余公式</t>
  </si>
  <si>
    <t>↑数据不全时点击</t>
  </si>
  <si>
    <t>半导体材料</t>
  </si>
  <si>
    <t>光纤</t>
  </si>
  <si>
    <t>当前一年分位数较指定日期变动</t>
  </si>
  <si>
    <t>CMP抛光材料</t>
  </si>
  <si>
    <t>服务器</t>
  </si>
  <si>
    <t>光刻胶</t>
  </si>
  <si>
    <t>AI服务器整机</t>
  </si>
  <si>
    <t>电子特气</t>
  </si>
  <si>
    <t>液冷散热</t>
  </si>
  <si>
    <t>硅片与晶圆</t>
  </si>
  <si>
    <t>铜连接（线缆与连接器）</t>
  </si>
  <si>
    <t>靶材</t>
  </si>
  <si>
    <t>AIDC电源</t>
  </si>
  <si>
    <t>半导体设备</t>
  </si>
  <si>
    <t>主备用电源</t>
  </si>
  <si>
    <t>光刻配套与零部件</t>
  </si>
  <si>
    <t>供电系统</t>
  </si>
  <si>
    <t>刻蚀设备</t>
  </si>
  <si>
    <t>发动机核心零部件</t>
  </si>
  <si>
    <t>检测与量测设备</t>
  </si>
  <si>
    <t>人形机器人</t>
  </si>
  <si>
    <t>清洗设备</t>
  </si>
  <si>
    <t>智能驾驶</t>
  </si>
  <si>
    <t>薄膜沉积</t>
  </si>
  <si>
    <t>域控与座舱与执行</t>
  </si>
  <si>
    <t>封装材料</t>
  </si>
  <si>
    <t>激光雷达</t>
  </si>
  <si>
    <t>封装基板</t>
  </si>
  <si>
    <t>大模型</t>
  </si>
  <si>
    <t>环氧塑封料与底填胶</t>
  </si>
  <si>
    <t>数据要素与语料库</t>
  </si>
  <si>
    <t>AI芯片</t>
  </si>
  <si>
    <t>通用与垂直大模型</t>
  </si>
  <si>
    <t>AI加速卡（GPU）</t>
  </si>
  <si>
    <t>云计算</t>
  </si>
  <si>
    <t>算力租赁与智算中心</t>
  </si>
  <si>
    <t>存储芯片</t>
  </si>
  <si>
    <t>AI+</t>
  </si>
  <si>
    <t>AI+传媒</t>
  </si>
  <si>
    <t>PCB</t>
  </si>
  <si>
    <t>高多层板与HDI</t>
  </si>
  <si>
    <t>AI+办公</t>
  </si>
  <si>
    <t>被动元件</t>
  </si>
  <si>
    <t>MLCC</t>
  </si>
  <si>
    <t>AI+医疗</t>
  </si>
  <si>
    <t>先进封装</t>
  </si>
  <si>
    <t>Chiplet与CoWoS与封测</t>
  </si>
  <si>
    <t>AI+工业</t>
  </si>
  <si>
    <t>智能终端</t>
  </si>
  <si>
    <t>AI手机与AIPC</t>
  </si>
  <si>
    <t>AI+金融</t>
  </si>
  <si>
    <t>执行器（丝杠）</t>
  </si>
  <si>
    <t>传感器</t>
  </si>
  <si>
    <t>伺服与空心杯电机</t>
  </si>
  <si>
    <t>减速器</t>
  </si>
  <si>
    <t>本体与系统集成</t>
  </si>
  <si>
    <t>灵巧手</t>
  </si>
  <si>
    <t>电子树脂</t>
    <phoneticPr fontId="20" type="noConversion"/>
  </si>
  <si>
    <t>电子树脂</t>
  </si>
  <si>
    <t>晶圆代工</t>
  </si>
  <si>
    <t>晶圆代工</t>
    <phoneticPr fontId="20" type="noConversion"/>
  </si>
  <si>
    <t>板块
26/7/17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</si>
</sst>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b/>
      <sz val="12"/>
      <color theme="0"/>
      <name val="微软雅黑"/>
      <family val="2"/>
      <charset val="134"/>
    </font>
    <font>
      <b/>
      <sz val="12"/>
      <color theme="0"/>
      <name val="楷体_GB2312"/>
      <family val="3"/>
      <charset val="134"/>
    </font>
    <font>
      <b/>
      <sz val="11"/>
      <color theme="1"/>
      <name val="微软雅黑"/>
      <family val="2"/>
      <charset val="134"/>
    </font>
    <font>
      <b/>
      <sz val="11"/>
      <color rgb="FFC00000"/>
      <name val="微软雅黑"/>
      <family val="2"/>
      <charset val="134"/>
    </font>
    <font>
      <sz val="12"/>
      <color theme="1"/>
      <name val="微软雅黑"/>
      <family val="2"/>
      <charset val="134"/>
    </font>
    <font>
      <u/>
      <sz val="11"/>
      <color theme="10"/>
      <name val="等线"/>
      <family val="3"/>
      <charset val="134"/>
      <scheme val="minor"/>
    </font>
    <font>
      <sz val="12"/>
      <name val="Arial"/>
      <family val="2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u/>
      <sz val="12"/>
      <color rgb="FF0563C1"/>
      <name val="楷体_GB2312"/>
      <family val="2"/>
      <charset val="136"/>
    </font>
    <font>
      <sz val="12"/>
      <color rgb="FF000000"/>
      <name val="Arial"/>
      <family val="2"/>
    </font>
    <font>
      <sz val="12"/>
      <color theme="1"/>
      <name val="等线"/>
      <family val="2"/>
      <charset val="136"/>
      <scheme val="minor"/>
    </font>
    <font>
      <sz val="12"/>
      <color theme="1"/>
      <name val="等线"/>
      <family val="2"/>
      <scheme val="minor"/>
    </font>
    <font>
      <u/>
      <sz val="12"/>
      <color theme="10"/>
      <name val="等线"/>
      <family val="2"/>
      <charset val="136"/>
      <scheme val="minor"/>
    </font>
    <font>
      <u/>
      <sz val="11"/>
      <color theme="10"/>
      <name val="等线"/>
      <family val="2"/>
      <scheme val="minor"/>
    </font>
    <font>
      <sz val="11"/>
      <color theme="1"/>
      <name val="等线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2E3C52"/>
        <bgColor indexed="64"/>
      </patternFill>
    </fill>
    <fill>
      <patternFill patternType="solid">
        <fgColor rgb="FF945153"/>
        <bgColor indexed="64"/>
      </patternFill>
    </fill>
    <fill>
      <patternFill patternType="solid">
        <fgColor rgb="FFFAD6BE"/>
        <bgColor indexed="64"/>
      </patternFill>
    </fill>
    <fill>
      <patternFill patternType="solid">
        <fgColor rgb="FFB2D0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7" fillId="0" borderId="0"/>
    <xf numFmtId="9" fontId="23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10" fontId="6" fillId="4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10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0" fontId="7" fillId="5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10" fontId="10" fillId="6" borderId="2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10" fontId="10" fillId="7" borderId="2" xfId="0" applyNumberFormat="1" applyFont="1" applyFill="1" applyBorder="1" applyAlignment="1">
      <alignment horizontal="center" vertical="center"/>
    </xf>
    <xf numFmtId="0" fontId="11" fillId="8" borderId="0" xfId="1" applyFill="1" applyBorder="1">
      <alignment vertical="center"/>
    </xf>
    <xf numFmtId="0" fontId="12" fillId="8" borderId="0" xfId="1" applyFont="1" applyFill="1" applyBorder="1">
      <alignment vertical="center"/>
    </xf>
    <xf numFmtId="10" fontId="3" fillId="8" borderId="0" xfId="0" applyNumberFormat="1" applyFont="1" applyFill="1">
      <alignment vertical="center"/>
    </xf>
    <xf numFmtId="10" fontId="3" fillId="8" borderId="0" xfId="0" applyNumberFormat="1" applyFont="1" applyFill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4" fillId="8" borderId="0" xfId="1" applyFont="1" applyFill="1" applyBorder="1">
      <alignment vertical="center"/>
    </xf>
    <xf numFmtId="10" fontId="15" fillId="8" borderId="0" xfId="0" applyNumberFormat="1" applyFont="1" applyFill="1">
      <alignment vertical="center"/>
    </xf>
    <xf numFmtId="10" fontId="15" fillId="8" borderId="0" xfId="0" applyNumberFormat="1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0" fontId="10" fillId="9" borderId="2" xfId="0" applyNumberFormat="1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10" fontId="10" fillId="10" borderId="2" xfId="0" applyNumberFormat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0" fontId="10" fillId="11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21" fillId="12" borderId="0" xfId="1" applyFont="1" applyFill="1" applyBorder="1">
      <alignment vertical="center"/>
    </xf>
    <xf numFmtId="10" fontId="22" fillId="12" borderId="0" xfId="0" applyNumberFormat="1" applyFont="1" applyFill="1">
      <alignment vertical="center"/>
    </xf>
    <xf numFmtId="0" fontId="21" fillId="12" borderId="0" xfId="1" applyFont="1" applyFill="1" applyBorder="1" applyAlignment="1">
      <alignment horizontal="center" vertical="center"/>
    </xf>
    <xf numFmtId="0" fontId="21" fillId="12" borderId="0" xfId="1" applyFont="1" applyFill="1" applyBorder="1" applyAlignment="1">
      <alignment horizontal="left" vertical="center"/>
    </xf>
    <xf numFmtId="0" fontId="21" fillId="13" borderId="0" xfId="1" applyFont="1" applyFill="1" applyBorder="1" applyAlignment="1">
      <alignment horizontal="left" vertical="center"/>
    </xf>
    <xf numFmtId="10" fontId="22" fillId="13" borderId="0" xfId="0" applyNumberFormat="1" applyFont="1" applyFill="1">
      <alignment vertical="center"/>
    </xf>
    <xf numFmtId="0" fontId="21" fillId="13" borderId="0" xfId="1" applyFont="1" applyFill="1" applyBorder="1" applyAlignment="1">
      <alignment horizontal="center" vertical="center"/>
    </xf>
    <xf numFmtId="0" fontId="21" fillId="14" borderId="0" xfId="1" applyFont="1" applyFill="1" applyBorder="1" applyAlignment="1">
      <alignment horizontal="left" vertical="center"/>
    </xf>
    <xf numFmtId="10" fontId="22" fillId="14" borderId="0" xfId="0" applyNumberFormat="1" applyFont="1" applyFill="1">
      <alignment vertical="center"/>
    </xf>
    <xf numFmtId="0" fontId="21" fillId="14" borderId="0" xfId="1" applyFont="1" applyFill="1" applyBorder="1" applyAlignment="1">
      <alignment horizontal="center" vertical="center"/>
    </xf>
    <xf numFmtId="0" fontId="21" fillId="15" borderId="0" xfId="1" applyFont="1" applyFill="1" applyBorder="1">
      <alignment vertical="center"/>
    </xf>
    <xf numFmtId="10" fontId="22" fillId="15" borderId="0" xfId="0" applyNumberFormat="1" applyFont="1" applyFill="1">
      <alignment vertical="center"/>
    </xf>
    <xf numFmtId="0" fontId="21" fillId="15" borderId="0" xfId="1" applyFont="1" applyFill="1" applyBorder="1" applyAlignment="1">
      <alignment horizontal="center" vertical="center"/>
    </xf>
    <xf numFmtId="0" fontId="21" fillId="15" borderId="6" xfId="1" applyFont="1" applyFill="1" applyBorder="1">
      <alignment vertical="center"/>
    </xf>
    <xf numFmtId="10" fontId="22" fillId="15" borderId="6" xfId="0" applyNumberFormat="1" applyFont="1" applyFill="1" applyBorder="1">
      <alignment vertical="center"/>
    </xf>
    <xf numFmtId="10" fontId="22" fillId="12" borderId="0" xfId="0" applyNumberFormat="1" applyFont="1" applyFill="1" applyAlignment="1">
      <alignment horizontal="center" vertical="center"/>
    </xf>
    <xf numFmtId="10" fontId="22" fillId="13" borderId="0" xfId="0" applyNumberFormat="1" applyFont="1" applyFill="1" applyAlignment="1">
      <alignment horizontal="center" vertical="center"/>
    </xf>
    <xf numFmtId="10" fontId="22" fillId="14" borderId="0" xfId="0" applyNumberFormat="1" applyFont="1" applyFill="1" applyAlignment="1">
      <alignment horizontal="center" vertical="center"/>
    </xf>
    <xf numFmtId="10" fontId="22" fillId="15" borderId="0" xfId="0" applyNumberFormat="1" applyFont="1" applyFill="1" applyAlignment="1">
      <alignment horizontal="center" vertical="center"/>
    </xf>
    <xf numFmtId="10" fontId="22" fillId="15" borderId="6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0" fontId="1" fillId="0" borderId="0" xfId="0" applyNumberFormat="1" applyFont="1">
      <alignment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8">
    <cellStyle name="百分比 2" xfId="2" xr:uid="{00000000-0005-0000-0000-000031000000}"/>
    <cellStyle name="百分比 2 2" xfId="16" xr:uid="{908D530B-E810-4CFD-AE1B-CC04C584EAEA}"/>
    <cellStyle name="百分比 3" xfId="9" xr:uid="{D28097F4-1FAB-47FA-B813-D2CCCADD3BC1}"/>
    <cellStyle name="常规" xfId="0" builtinId="0"/>
    <cellStyle name="常规 2" xfId="3" xr:uid="{00000000-0005-0000-0000-000032000000}"/>
    <cellStyle name="常规 2 2" xfId="12" xr:uid="{F081387D-39F7-4C16-8557-909612313F29}"/>
    <cellStyle name="常规 2 3" xfId="10" xr:uid="{BA900844-225E-4BC4-80A6-01067543F6F7}"/>
    <cellStyle name="常规 3" xfId="4" xr:uid="{00000000-0005-0000-0000-000033000000}"/>
    <cellStyle name="常规 3 2" xfId="5" xr:uid="{00000000-0005-0000-0000-000034000000}"/>
    <cellStyle name="常规 3 3" xfId="6" xr:uid="{00000000-0005-0000-0000-000035000000}"/>
    <cellStyle name="常规 3 4" xfId="15" xr:uid="{A6264E23-A720-4C67-AD5A-38A920D4790D}"/>
    <cellStyle name="常规 4" xfId="17" xr:uid="{2D62F289-7F09-4790-AC2B-3731504B985D}"/>
    <cellStyle name="常规 5" xfId="8" xr:uid="{3E32F42B-5594-4D0A-8D2F-978FD274A720}"/>
    <cellStyle name="超链接" xfId="1" builtinId="8"/>
    <cellStyle name="超链接 2" xfId="7" xr:uid="{00000000-0005-0000-0000-000036000000}"/>
    <cellStyle name="超链接 2 2" xfId="13" xr:uid="{A2AA6197-A7AE-4E10-91C8-A15E749A3C8C}"/>
    <cellStyle name="超链接 3" xfId="14" xr:uid="{75A01EE5-FF91-40F4-B64F-4A5D0E0218C9}"/>
    <cellStyle name="超链接 4" xfId="11" xr:uid="{4E556AF3-1787-448B-9529-57FB8D976B27}"/>
  </cellStyles>
  <dxfs count="0"/>
  <tableStyles count="0" defaultTableStyle="TableStyleMedium2" defaultPivotStyle="PivotStyleLight16"/>
  <colors>
    <mruColors>
      <color rgb="FFB2D0EC"/>
      <color rgb="FFFAD2BC"/>
      <color rgb="FFF7B793"/>
      <color rgb="FFA9D08E"/>
      <color rgb="FFE2EFDA"/>
      <color rgb="FFFBDBC9"/>
      <color rgb="FFFAD6BE"/>
      <color rgb="FFFEF5F0"/>
      <color rgb="FFDDEBF7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67"/>
  <sheetViews>
    <sheetView tabSelected="1" zoomScale="70" zoomScaleNormal="70" workbookViewId="0">
      <selection activeCell="B2" sqref="B2:M28"/>
    </sheetView>
  </sheetViews>
  <sheetFormatPr defaultColWidth="8.875" defaultRowHeight="16.5"/>
  <cols>
    <col min="1" max="1" width="0.625" style="1" customWidth="1"/>
    <col min="2" max="2" width="12.25" style="2" customWidth="1"/>
    <col min="3" max="3" width="22.375" style="2" customWidth="1"/>
    <col min="4" max="4" width="10.625" style="2" customWidth="1"/>
    <col min="5" max="5" width="16.625" style="2" customWidth="1"/>
    <col min="6" max="7" width="13.625" style="2" customWidth="1"/>
    <col min="8" max="8" width="13.125" style="2" customWidth="1"/>
    <col min="9" max="9" width="22.125" style="2" customWidth="1"/>
    <col min="10" max="10" width="10.625" style="2" customWidth="1"/>
    <col min="11" max="11" width="17" style="2" customWidth="1"/>
    <col min="12" max="13" width="13.75" style="2" customWidth="1"/>
    <col min="14" max="20" width="10.125" style="1" customWidth="1"/>
    <col min="21" max="21" width="18.375" style="1" customWidth="1"/>
    <col min="22" max="22" width="15.125" style="1" customWidth="1"/>
    <col min="23" max="23" width="11.25" style="1" customWidth="1"/>
    <col min="24" max="24" width="28.25" style="1" customWidth="1"/>
    <col min="25" max="25" width="9.625" style="1" bestFit="1" customWidth="1"/>
    <col min="26" max="16384" width="8.875" style="1"/>
  </cols>
  <sheetData>
    <row r="1" spans="1:25" ht="2.4500000000000002" customHeight="1">
      <c r="A1" s="64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  <c r="U1" s="3" t="s">
        <v>0</v>
      </c>
    </row>
    <row r="2" spans="1:25" ht="44.65" customHeight="1">
      <c r="A2" s="64"/>
      <c r="B2" s="4" t="s">
        <v>80</v>
      </c>
      <c r="C2" s="4" t="s">
        <v>6</v>
      </c>
      <c r="D2" s="4" t="s">
        <v>1</v>
      </c>
      <c r="E2" s="4" t="s">
        <v>2</v>
      </c>
      <c r="F2" s="5" t="s">
        <v>3</v>
      </c>
      <c r="G2" s="5" t="s">
        <v>4</v>
      </c>
      <c r="H2" s="4" t="s">
        <v>5</v>
      </c>
      <c r="I2" s="4" t="s">
        <v>6</v>
      </c>
      <c r="J2" s="4" t="s">
        <v>1</v>
      </c>
      <c r="K2" s="4" t="s">
        <v>2</v>
      </c>
      <c r="L2" s="5" t="s">
        <v>3</v>
      </c>
      <c r="M2" s="5" t="s">
        <v>4</v>
      </c>
      <c r="U2" s="6" t="s">
        <v>0</v>
      </c>
      <c r="V2" s="7"/>
      <c r="W2" s="8"/>
      <c r="X2" s="9"/>
      <c r="Y2" s="9"/>
    </row>
    <row r="3" spans="1:25" ht="17.25">
      <c r="A3" s="64"/>
      <c r="B3" s="71" t="s">
        <v>7</v>
      </c>
      <c r="C3" s="10" t="s">
        <v>7</v>
      </c>
      <c r="D3" s="11">
        <f>VLOOKUP($C3,$U:$Y,5,0)</f>
        <v>5.5819272593436789E-2</v>
      </c>
      <c r="E3" s="11">
        <f>VLOOKUP($C3,$U:$Y,2,0)</f>
        <v>6.3167280939144477E-2</v>
      </c>
      <c r="F3" s="11">
        <f>VLOOKUP($C3,$U:$Y,3,0)</f>
        <v>0.875</v>
      </c>
      <c r="G3" s="11">
        <f>VLOOKUP($C3,$U:$Y,4,0)</f>
        <v>4.0000000000000036E-3</v>
      </c>
      <c r="H3" s="59" t="s">
        <v>8</v>
      </c>
      <c r="I3" s="12" t="s">
        <v>8</v>
      </c>
      <c r="J3" s="13">
        <f>VLOOKUP($I3,$U:$Y,5,0)</f>
        <v>0.20064312104768808</v>
      </c>
      <c r="K3" s="13">
        <f>VLOOKUP(I3,$U:$Y,2,0)</f>
        <v>0.22387649364701162</v>
      </c>
      <c r="L3" s="13">
        <f>VLOOKUP(I3,$U:$Y,3,0)</f>
        <v>0.58499999999999996</v>
      </c>
      <c r="M3" s="13">
        <f>VLOOKUP(I3,$U:$Y,4,0)</f>
        <v>9.1999999999999971E-2</v>
      </c>
      <c r="U3" s="14" t="s">
        <v>9</v>
      </c>
      <c r="V3" s="15"/>
      <c r="W3" s="16" t="s">
        <v>10</v>
      </c>
      <c r="X3" s="16"/>
      <c r="Y3" s="17"/>
    </row>
    <row r="4" spans="1:25" ht="17.25">
      <c r="A4" s="64"/>
      <c r="B4" s="72"/>
      <c r="C4" s="18" t="s">
        <v>11</v>
      </c>
      <c r="D4" s="11">
        <f t="shared" ref="D4:D28" si="0">VLOOKUP($C4,$U:$Y,5,0)</f>
        <v>1.9382360225707856E-2</v>
      </c>
      <c r="E4" s="11">
        <f t="shared" ref="E4:E28" si="1">VLOOKUP($C4,$U:$Y,2,0)</f>
        <v>1.8956907349163298E-2</v>
      </c>
      <c r="F4" s="11">
        <f t="shared" ref="F4:F28" si="2">VLOOKUP($C4,$U:$Y,3,0)</f>
        <v>0.70099999999999996</v>
      </c>
      <c r="G4" s="11">
        <f t="shared" ref="G4:G28" si="3">VLOOKUP($C4,$U:$Y,4,0)</f>
        <v>-0.15300000000000002</v>
      </c>
      <c r="H4" s="60"/>
      <c r="I4" s="19" t="s">
        <v>12</v>
      </c>
      <c r="J4" s="13">
        <f t="shared" ref="J4:J28" si="4">VLOOKUP($I4,$U:$Y,5,0)</f>
        <v>0.15091014044536921</v>
      </c>
      <c r="K4" s="13">
        <f t="shared" ref="K4:K28" si="5">VLOOKUP(I4,$U:$Y,2,0)</f>
        <v>0.15695371113638923</v>
      </c>
      <c r="L4" s="13">
        <f t="shared" ref="L4:L28" si="6">VLOOKUP(I4,$U:$Y,3,0)</f>
        <v>0.56799999999999995</v>
      </c>
      <c r="M4" s="13">
        <f t="shared" ref="M4:M28" si="7">VLOOKUP(I4,$U:$Y,4,0)</f>
        <v>0.24099999999999994</v>
      </c>
      <c r="U4" s="14" t="s">
        <v>0</v>
      </c>
      <c r="V4" s="15"/>
      <c r="W4" s="16"/>
      <c r="X4" s="16"/>
      <c r="Y4" s="17"/>
    </row>
    <row r="5" spans="1:25" ht="17.25">
      <c r="A5" s="64"/>
      <c r="B5" s="72"/>
      <c r="C5" s="18" t="s">
        <v>13</v>
      </c>
      <c r="D5" s="11">
        <f t="shared" si="0"/>
        <v>2.0839119476493358E-2</v>
      </c>
      <c r="E5" s="11">
        <f t="shared" si="1"/>
        <v>2.3423732378768002E-2</v>
      </c>
      <c r="F5" s="11">
        <f t="shared" si="2"/>
        <v>0.96599999999999997</v>
      </c>
      <c r="G5" s="11">
        <f t="shared" si="3"/>
        <v>8.6999999999999966E-2</v>
      </c>
      <c r="H5" s="60"/>
      <c r="I5" s="19" t="s">
        <v>14</v>
      </c>
      <c r="J5" s="13">
        <f t="shared" si="4"/>
        <v>4.9340871805451957E-2</v>
      </c>
      <c r="K5" s="13">
        <f t="shared" si="5"/>
        <v>7.2548533327402784E-2</v>
      </c>
      <c r="L5" s="13">
        <f t="shared" si="6"/>
        <v>0.78400000000000003</v>
      </c>
      <c r="M5" s="13">
        <f t="shared" si="7"/>
        <v>9.2000000000000082E-2</v>
      </c>
      <c r="U5" s="14" t="s">
        <v>0</v>
      </c>
      <c r="V5" s="15"/>
      <c r="W5" s="16"/>
      <c r="X5" s="16"/>
      <c r="Y5" s="17"/>
    </row>
    <row r="6" spans="1:25" ht="17.25">
      <c r="A6" s="64"/>
      <c r="B6" s="72"/>
      <c r="C6" s="18" t="s">
        <v>15</v>
      </c>
      <c r="D6" s="11">
        <f t="shared" si="0"/>
        <v>1.0115811400464587E-2</v>
      </c>
      <c r="E6" s="11">
        <f t="shared" si="1"/>
        <v>1.221053521700239E-2</v>
      </c>
      <c r="F6" s="11">
        <f t="shared" si="2"/>
        <v>0.48899999999999999</v>
      </c>
      <c r="G6" s="11">
        <f t="shared" si="3"/>
        <v>-0.20299999999999996</v>
      </c>
      <c r="H6" s="60"/>
      <c r="I6" s="19" t="s">
        <v>16</v>
      </c>
      <c r="J6" s="13">
        <f t="shared" si="4"/>
        <v>0.11773595983450284</v>
      </c>
      <c r="K6" s="13">
        <f t="shared" si="5"/>
        <v>0.13151946176565071</v>
      </c>
      <c r="L6" s="13">
        <f t="shared" si="6"/>
        <v>0.54700000000000004</v>
      </c>
      <c r="M6" s="13">
        <f t="shared" si="7"/>
        <v>8.7000000000000022E-2</v>
      </c>
      <c r="U6" s="14" t="s">
        <v>17</v>
      </c>
      <c r="V6" s="15"/>
      <c r="W6" s="16" t="s">
        <v>18</v>
      </c>
      <c r="X6" s="16"/>
      <c r="Y6" s="17"/>
    </row>
    <row r="7" spans="1:25" ht="17.25">
      <c r="A7" s="64"/>
      <c r="B7" s="73"/>
      <c r="C7" s="18" t="s">
        <v>76</v>
      </c>
      <c r="D7" s="11">
        <f t="shared" si="0"/>
        <v>5.481981490770985E-3</v>
      </c>
      <c r="E7" s="11">
        <f t="shared" si="1"/>
        <v>8.5761059942107837E-3</v>
      </c>
      <c r="F7" s="11">
        <f t="shared" si="2"/>
        <v>0.68799999999999994</v>
      </c>
      <c r="G7" s="11">
        <f t="shared" si="3"/>
        <v>-8.7000000000000077E-2</v>
      </c>
      <c r="H7" s="60"/>
      <c r="I7" s="19" t="s">
        <v>20</v>
      </c>
      <c r="J7" s="13">
        <f t="shared" si="4"/>
        <v>3.1256487430662734E-2</v>
      </c>
      <c r="K7" s="13">
        <f t="shared" si="5"/>
        <v>4.5385352251073936E-2</v>
      </c>
      <c r="L7" s="13">
        <f t="shared" si="6"/>
        <v>0.58499999999999996</v>
      </c>
      <c r="M7" s="13">
        <f t="shared" si="7"/>
        <v>-9.9000000000000088E-2</v>
      </c>
      <c r="U7" s="14" t="s">
        <v>6</v>
      </c>
      <c r="V7" s="20" t="s">
        <v>2</v>
      </c>
      <c r="W7" s="21" t="s">
        <v>3</v>
      </c>
      <c r="X7" s="21" t="s">
        <v>21</v>
      </c>
      <c r="Y7" s="22" t="s">
        <v>1</v>
      </c>
    </row>
    <row r="8" spans="1:25" ht="17.25">
      <c r="A8" s="64"/>
      <c r="B8" s="65" t="s">
        <v>19</v>
      </c>
      <c r="C8" s="10" t="s">
        <v>19</v>
      </c>
      <c r="D8" s="11">
        <f t="shared" si="0"/>
        <v>3.635547909735997E-2</v>
      </c>
      <c r="E8" s="11">
        <f t="shared" si="1"/>
        <v>6.3084526667696539E-2</v>
      </c>
      <c r="F8" s="11">
        <f t="shared" si="2"/>
        <v>0.89600000000000002</v>
      </c>
      <c r="G8" s="11">
        <f t="shared" si="3"/>
        <v>-4.4999999999999929E-2</v>
      </c>
      <c r="H8" s="59" t="s">
        <v>23</v>
      </c>
      <c r="I8" s="12" t="s">
        <v>23</v>
      </c>
      <c r="J8" s="13">
        <f t="shared" si="4"/>
        <v>0.13963428690200425</v>
      </c>
      <c r="K8" s="13">
        <f t="shared" si="5"/>
        <v>0.11775440468358589</v>
      </c>
      <c r="L8" s="13">
        <f t="shared" si="6"/>
        <v>0.19900000000000001</v>
      </c>
      <c r="M8" s="13">
        <f t="shared" si="7"/>
        <v>-7.0000000000000007E-2</v>
      </c>
      <c r="U8" s="36" t="s">
        <v>7</v>
      </c>
      <c r="V8" s="37">
        <v>6.3167280939144477E-2</v>
      </c>
      <c r="W8" s="37">
        <v>0.875</v>
      </c>
      <c r="X8" s="51">
        <v>4.0000000000000036E-3</v>
      </c>
      <c r="Y8" s="51">
        <v>5.5819272593436789E-2</v>
      </c>
    </row>
    <row r="9" spans="1:25" ht="17.25">
      <c r="A9" s="64"/>
      <c r="B9" s="66"/>
      <c r="C9" s="18" t="s">
        <v>22</v>
      </c>
      <c r="D9" s="11">
        <f t="shared" si="0"/>
        <v>5.2587480759716081E-3</v>
      </c>
      <c r="E9" s="11">
        <f t="shared" si="1"/>
        <v>7.1553627958766113E-3</v>
      </c>
      <c r="F9" s="11">
        <f t="shared" si="2"/>
        <v>0.90800000000000003</v>
      </c>
      <c r="G9" s="11">
        <f t="shared" si="3"/>
        <v>-6.6999999999999948E-2</v>
      </c>
      <c r="H9" s="60"/>
      <c r="I9" s="19" t="s">
        <v>25</v>
      </c>
      <c r="J9" s="13">
        <f t="shared" si="4"/>
        <v>8.5623521961752547E-2</v>
      </c>
      <c r="K9" s="13">
        <f t="shared" si="5"/>
        <v>7.3871229521323661E-2</v>
      </c>
      <c r="L9" s="13">
        <f t="shared" si="6"/>
        <v>0.71299999999999997</v>
      </c>
      <c r="M9" s="13">
        <f t="shared" si="7"/>
        <v>9.4999999999999973E-2</v>
      </c>
      <c r="U9" s="38" t="s">
        <v>11</v>
      </c>
      <c r="V9" s="37">
        <v>1.8956907349163298E-2</v>
      </c>
      <c r="W9" s="37">
        <v>0.70099999999999996</v>
      </c>
      <c r="X9" s="51">
        <v>-0.15300000000000002</v>
      </c>
      <c r="Y9" s="51">
        <v>1.9382360225707856E-2</v>
      </c>
    </row>
    <row r="10" spans="1:25" ht="17.25">
      <c r="A10" s="64"/>
      <c r="B10" s="66"/>
      <c r="C10" s="18" t="s">
        <v>24</v>
      </c>
      <c r="D10" s="11">
        <f t="shared" si="0"/>
        <v>7.4699389353178091E-3</v>
      </c>
      <c r="E10" s="11">
        <f t="shared" si="1"/>
        <v>1.2457499210494194E-2</v>
      </c>
      <c r="F10" s="11">
        <f t="shared" si="2"/>
        <v>0.47299999999999998</v>
      </c>
      <c r="G10" s="11">
        <f t="shared" si="3"/>
        <v>-0.19900000000000007</v>
      </c>
      <c r="H10" s="60"/>
      <c r="I10" s="19" t="s">
        <v>27</v>
      </c>
      <c r="J10" s="13">
        <f t="shared" si="4"/>
        <v>2.4905971671157677E-2</v>
      </c>
      <c r="K10" s="13">
        <f t="shared" si="5"/>
        <v>2.4245259355322228E-2</v>
      </c>
      <c r="L10" s="13">
        <f t="shared" si="6"/>
        <v>0.02</v>
      </c>
      <c r="M10" s="13">
        <f t="shared" si="7"/>
        <v>-0.316</v>
      </c>
      <c r="U10" s="38" t="s">
        <v>13</v>
      </c>
      <c r="V10" s="37">
        <v>2.3423732378768002E-2</v>
      </c>
      <c r="W10" s="37">
        <v>0.96599999999999997</v>
      </c>
      <c r="X10" s="51">
        <v>8.6999999999999966E-2</v>
      </c>
      <c r="Y10" s="51">
        <v>2.0839119476493358E-2</v>
      </c>
    </row>
    <row r="11" spans="1:25" ht="17.25">
      <c r="A11" s="64"/>
      <c r="B11" s="66"/>
      <c r="C11" s="18" t="s">
        <v>26</v>
      </c>
      <c r="D11" s="11">
        <f t="shared" si="0"/>
        <v>1.0302063615330608E-2</v>
      </c>
      <c r="E11" s="11">
        <f t="shared" si="1"/>
        <v>1.8145520837408672E-2</v>
      </c>
      <c r="F11" s="11">
        <f t="shared" si="2"/>
        <v>0.85</v>
      </c>
      <c r="G11" s="11">
        <f t="shared" si="3"/>
        <v>-9.5999999999999974E-2</v>
      </c>
      <c r="H11" s="61"/>
      <c r="I11" s="19" t="s">
        <v>29</v>
      </c>
      <c r="J11" s="13">
        <f t="shared" si="4"/>
        <v>2.9104793269094008E-2</v>
      </c>
      <c r="K11" s="13">
        <f t="shared" si="5"/>
        <v>1.963791580694E-2</v>
      </c>
      <c r="L11" s="13">
        <f t="shared" si="6"/>
        <v>4.0000000000000001E-3</v>
      </c>
      <c r="M11" s="13">
        <f t="shared" si="7"/>
        <v>-0.02</v>
      </c>
      <c r="U11" s="38" t="s">
        <v>15</v>
      </c>
      <c r="V11" s="37">
        <v>1.221053521700239E-2</v>
      </c>
      <c r="W11" s="37">
        <v>0.48899999999999999</v>
      </c>
      <c r="X11" s="51">
        <v>-0.20299999999999996</v>
      </c>
      <c r="Y11" s="51">
        <v>1.0115811400464587E-2</v>
      </c>
    </row>
    <row r="12" spans="1:25" ht="17.25">
      <c r="A12" s="64"/>
      <c r="B12" s="66"/>
      <c r="C12" s="18" t="s">
        <v>28</v>
      </c>
      <c r="D12" s="11">
        <f t="shared" si="0"/>
        <v>1.0195423388518829E-2</v>
      </c>
      <c r="E12" s="11">
        <f t="shared" si="1"/>
        <v>1.5538423416875769E-2</v>
      </c>
      <c r="F12" s="11">
        <f t="shared" si="2"/>
        <v>0.88300000000000001</v>
      </c>
      <c r="G12" s="11">
        <f t="shared" si="3"/>
        <v>-6.6999999999999948E-2</v>
      </c>
      <c r="H12" s="59" t="s">
        <v>31</v>
      </c>
      <c r="I12" s="12" t="s">
        <v>31</v>
      </c>
      <c r="J12" s="13">
        <f t="shared" si="4"/>
        <v>2.3689116015518166E-2</v>
      </c>
      <c r="K12" s="13">
        <f t="shared" si="5"/>
        <v>1.8617761455648169E-2</v>
      </c>
      <c r="L12" s="13">
        <f t="shared" si="6"/>
        <v>4.9000000000000002E-2</v>
      </c>
      <c r="M12" s="13">
        <f t="shared" si="7"/>
        <v>-7.0999999999999994E-2</v>
      </c>
      <c r="U12" s="38" t="s">
        <v>77</v>
      </c>
      <c r="V12" s="37">
        <v>8.5761059942107837E-3</v>
      </c>
      <c r="W12" s="37">
        <v>0.68799999999999994</v>
      </c>
      <c r="X12" s="51">
        <v>-8.7000000000000077E-2</v>
      </c>
      <c r="Y12" s="51">
        <v>5.481981490770985E-3</v>
      </c>
    </row>
    <row r="13" spans="1:25" ht="17.25">
      <c r="A13" s="64"/>
      <c r="B13" s="67"/>
      <c r="C13" s="18" t="s">
        <v>30</v>
      </c>
      <c r="D13" s="11">
        <f t="shared" si="0"/>
        <v>4.8596301088801646E-3</v>
      </c>
      <c r="E13" s="11">
        <f t="shared" si="1"/>
        <v>1.362367190976296E-2</v>
      </c>
      <c r="F13" s="11">
        <f t="shared" si="2"/>
        <v>0.9</v>
      </c>
      <c r="G13" s="11">
        <f t="shared" si="3"/>
        <v>-3.7000000000000033E-2</v>
      </c>
      <c r="H13" s="60"/>
      <c r="I13" s="19" t="s">
        <v>33</v>
      </c>
      <c r="J13" s="13">
        <f t="shared" si="4"/>
        <v>1.1173886957827197E-2</v>
      </c>
      <c r="K13" s="13">
        <f t="shared" si="5"/>
        <v>3.9127674161773818E-3</v>
      </c>
      <c r="L13" s="13">
        <f t="shared" si="6"/>
        <v>7.8E-2</v>
      </c>
      <c r="M13" s="13">
        <f t="shared" si="7"/>
        <v>1.6E-2</v>
      </c>
      <c r="U13" s="39" t="s">
        <v>19</v>
      </c>
      <c r="V13" s="37">
        <v>6.3084526667696539E-2</v>
      </c>
      <c r="W13" s="37">
        <v>0.89600000000000002</v>
      </c>
      <c r="X13" s="51">
        <v>-4.4999999999999929E-2</v>
      </c>
      <c r="Y13" s="51">
        <v>3.635547909735997E-2</v>
      </c>
    </row>
    <row r="14" spans="1:25" ht="17.25">
      <c r="A14" s="64"/>
      <c r="B14" s="65" t="s">
        <v>32</v>
      </c>
      <c r="C14" s="10" t="s">
        <v>32</v>
      </c>
      <c r="D14" s="11">
        <f t="shared" si="0"/>
        <v>7.1561307111657937E-2</v>
      </c>
      <c r="E14" s="11">
        <f t="shared" si="1"/>
        <v>6.0838437227584932E-2</v>
      </c>
      <c r="F14" s="11">
        <f t="shared" si="2"/>
        <v>0.99099999999999999</v>
      </c>
      <c r="G14" s="11">
        <f t="shared" si="3"/>
        <v>0.12</v>
      </c>
      <c r="H14" s="60"/>
      <c r="I14" s="19" t="s">
        <v>35</v>
      </c>
      <c r="J14" s="13">
        <f t="shared" si="4"/>
        <v>8.5070606746579201E-3</v>
      </c>
      <c r="K14" s="13">
        <f t="shared" si="5"/>
        <v>1.1778297426510115E-2</v>
      </c>
      <c r="L14" s="13">
        <f t="shared" si="6"/>
        <v>0.19</v>
      </c>
      <c r="M14" s="13">
        <f t="shared" si="7"/>
        <v>7.0000000000000007E-2</v>
      </c>
      <c r="U14" s="38" t="s">
        <v>22</v>
      </c>
      <c r="V14" s="37">
        <v>7.1553627958766113E-3</v>
      </c>
      <c r="W14" s="37">
        <v>0.90800000000000003</v>
      </c>
      <c r="X14" s="51">
        <v>-6.6999999999999948E-2</v>
      </c>
      <c r="Y14" s="51">
        <v>5.2587480759716081E-3</v>
      </c>
    </row>
    <row r="15" spans="1:25" ht="17.25">
      <c r="A15" s="64"/>
      <c r="B15" s="66"/>
      <c r="C15" s="18" t="s">
        <v>34</v>
      </c>
      <c r="D15" s="11">
        <f t="shared" si="0"/>
        <v>5.8422826519996902E-3</v>
      </c>
      <c r="E15" s="11">
        <f t="shared" si="1"/>
        <v>6.7330413616102256E-3</v>
      </c>
      <c r="F15" s="11">
        <f t="shared" si="2"/>
        <v>0.161</v>
      </c>
      <c r="G15" s="11">
        <f t="shared" si="3"/>
        <v>4.9000000000000002E-2</v>
      </c>
      <c r="H15" s="61"/>
      <c r="I15" s="19" t="s">
        <v>37</v>
      </c>
      <c r="J15" s="13">
        <f t="shared" si="4"/>
        <v>4.0081683830330483E-3</v>
      </c>
      <c r="K15" s="13">
        <f t="shared" si="5"/>
        <v>2.9266966129606721E-3</v>
      </c>
      <c r="L15" s="13">
        <f t="shared" si="6"/>
        <v>8.2000000000000003E-2</v>
      </c>
      <c r="M15" s="13">
        <f t="shared" si="7"/>
        <v>-0.46500000000000002</v>
      </c>
      <c r="U15" s="38" t="s">
        <v>24</v>
      </c>
      <c r="V15" s="37">
        <v>1.2457499210494194E-2</v>
      </c>
      <c r="W15" s="37">
        <v>0.47299999999999998</v>
      </c>
      <c r="X15" s="51">
        <v>-0.19900000000000007</v>
      </c>
      <c r="Y15" s="51">
        <v>7.4699389353178091E-3</v>
      </c>
    </row>
    <row r="16" spans="1:25" ht="17.25">
      <c r="A16" s="64"/>
      <c r="B16" s="66"/>
      <c r="C16" s="18" t="s">
        <v>36</v>
      </c>
      <c r="D16" s="11">
        <f t="shared" si="0"/>
        <v>3.8818472415757997E-2</v>
      </c>
      <c r="E16" s="11">
        <f t="shared" si="1"/>
        <v>2.7942922342911774E-2</v>
      </c>
      <c r="F16" s="11">
        <f t="shared" si="2"/>
        <v>0.96599999999999997</v>
      </c>
      <c r="G16" s="11">
        <f t="shared" si="3"/>
        <v>-1.7000000000000015E-2</v>
      </c>
      <c r="H16" s="23" t="s">
        <v>64</v>
      </c>
      <c r="I16" s="57" t="s">
        <v>65</v>
      </c>
      <c r="J16" s="25">
        <f t="shared" si="4"/>
        <v>2.9223691446202887E-2</v>
      </c>
      <c r="K16" s="25">
        <f t="shared" si="5"/>
        <v>8.8751698303044302E-2</v>
      </c>
      <c r="L16" s="25">
        <f t="shared" si="6"/>
        <v>0.99099999999999999</v>
      </c>
      <c r="M16" s="25">
        <f t="shared" si="7"/>
        <v>2.5000000000000022E-2</v>
      </c>
      <c r="U16" s="38" t="s">
        <v>26</v>
      </c>
      <c r="V16" s="37">
        <v>1.8145520837408672E-2</v>
      </c>
      <c r="W16" s="37">
        <v>0.85</v>
      </c>
      <c r="X16" s="51">
        <v>-9.5999999999999974E-2</v>
      </c>
      <c r="Y16" s="51">
        <v>1.0302063615330608E-2</v>
      </c>
    </row>
    <row r="17" spans="1:25" ht="17.25">
      <c r="A17" s="64"/>
      <c r="B17" s="66"/>
      <c r="C17" s="18" t="s">
        <v>38</v>
      </c>
      <c r="D17" s="11">
        <f t="shared" si="0"/>
        <v>9.0279355467864069E-3</v>
      </c>
      <c r="E17" s="11">
        <f t="shared" si="1"/>
        <v>8.6939370068680379E-3</v>
      </c>
      <c r="F17" s="11">
        <f t="shared" si="2"/>
        <v>0.92900000000000005</v>
      </c>
      <c r="G17" s="11">
        <f t="shared" si="3"/>
        <v>-8.0000000000000071E-3</v>
      </c>
      <c r="H17" s="23" t="s">
        <v>67</v>
      </c>
      <c r="I17" s="57" t="s">
        <v>68</v>
      </c>
      <c r="J17" s="25">
        <f t="shared" si="4"/>
        <v>5.4130700344804827E-2</v>
      </c>
      <c r="K17" s="25">
        <f t="shared" si="5"/>
        <v>3.4808170366457156E-2</v>
      </c>
      <c r="L17" s="25">
        <f t="shared" si="6"/>
        <v>8.0000000000000002E-3</v>
      </c>
      <c r="M17" s="25">
        <f t="shared" si="7"/>
        <v>-0.10800000000000001</v>
      </c>
      <c r="U17" s="38" t="s">
        <v>28</v>
      </c>
      <c r="V17" s="37">
        <v>1.5538423416875769E-2</v>
      </c>
      <c r="W17" s="37">
        <v>0.88300000000000001</v>
      </c>
      <c r="X17" s="51">
        <v>-6.6999999999999948E-2</v>
      </c>
      <c r="Y17" s="51">
        <v>1.0195423388518829E-2</v>
      </c>
    </row>
    <row r="18" spans="1:25" ht="17.25">
      <c r="A18" s="64"/>
      <c r="B18" s="66"/>
      <c r="C18" s="18" t="s">
        <v>40</v>
      </c>
      <c r="D18" s="11">
        <f t="shared" si="0"/>
        <v>9.461192042576002E-3</v>
      </c>
      <c r="E18" s="11">
        <f t="shared" si="1"/>
        <v>7.252929094570414E-3</v>
      </c>
      <c r="F18" s="11">
        <f t="shared" si="2"/>
        <v>0.9</v>
      </c>
      <c r="G18" s="11">
        <f t="shared" si="3"/>
        <v>-4.599999999999993E-2</v>
      </c>
      <c r="H18" s="23" t="s">
        <v>39</v>
      </c>
      <c r="I18" s="24" t="s">
        <v>39</v>
      </c>
      <c r="J18" s="25">
        <f t="shared" si="4"/>
        <v>6.4640091775542682E-2</v>
      </c>
      <c r="K18" s="25">
        <f t="shared" si="5"/>
        <v>4.6655560941075334E-2</v>
      </c>
      <c r="L18" s="25">
        <f t="shared" si="6"/>
        <v>5.8000000000000003E-2</v>
      </c>
      <c r="M18" s="25">
        <f t="shared" si="7"/>
        <v>-0.249</v>
      </c>
      <c r="U18" s="38" t="s">
        <v>30</v>
      </c>
      <c r="V18" s="37">
        <v>1.362367190976296E-2</v>
      </c>
      <c r="W18" s="37">
        <v>0.9</v>
      </c>
      <c r="X18" s="51">
        <v>-3.7000000000000033E-2</v>
      </c>
      <c r="Y18" s="51">
        <v>4.8596301088801646E-3</v>
      </c>
    </row>
    <row r="19" spans="1:25" ht="17.25">
      <c r="A19" s="64"/>
      <c r="B19" s="67"/>
      <c r="C19" s="18" t="s">
        <v>42</v>
      </c>
      <c r="D19" s="11">
        <f t="shared" si="0"/>
        <v>3.8902915546716842E-2</v>
      </c>
      <c r="E19" s="11">
        <f t="shared" si="1"/>
        <v>2.7900178714576805E-2</v>
      </c>
      <c r="F19" s="11">
        <f t="shared" si="2"/>
        <v>1</v>
      </c>
      <c r="G19" s="11">
        <f t="shared" si="3"/>
        <v>9.1999999999999971E-2</v>
      </c>
      <c r="H19" s="56" t="s">
        <v>41</v>
      </c>
      <c r="I19" s="35" t="s">
        <v>41</v>
      </c>
      <c r="J19" s="25">
        <f t="shared" si="4"/>
        <v>1.8655837154187713E-2</v>
      </c>
      <c r="K19" s="25">
        <f t="shared" si="5"/>
        <v>1.3370418504202213E-2</v>
      </c>
      <c r="L19" s="25">
        <f t="shared" si="6"/>
        <v>1.2E-2</v>
      </c>
      <c r="M19" s="25">
        <f t="shared" si="7"/>
        <v>1.2E-2</v>
      </c>
      <c r="U19" s="39" t="s">
        <v>32</v>
      </c>
      <c r="V19" s="37">
        <v>6.0838437227584932E-2</v>
      </c>
      <c r="W19" s="37">
        <v>0.99099999999999999</v>
      </c>
      <c r="X19" s="51">
        <v>0.12</v>
      </c>
      <c r="Y19" s="51">
        <v>7.1561307111657937E-2</v>
      </c>
    </row>
    <row r="20" spans="1:25" ht="17.25">
      <c r="A20" s="64"/>
      <c r="B20" s="65" t="s">
        <v>44</v>
      </c>
      <c r="C20" s="10" t="s">
        <v>44</v>
      </c>
      <c r="D20" s="11">
        <f t="shared" si="0"/>
        <v>1.9544824963381714E-2</v>
      </c>
      <c r="E20" s="11">
        <f t="shared" si="1"/>
        <v>2.416434523190028E-2</v>
      </c>
      <c r="F20" s="11">
        <f t="shared" si="2"/>
        <v>0.85799999999999998</v>
      </c>
      <c r="G20" s="11">
        <f t="shared" si="3"/>
        <v>-5.4000000000000048E-2</v>
      </c>
      <c r="H20" s="68" t="s">
        <v>47</v>
      </c>
      <c r="I20" s="26" t="s">
        <v>47</v>
      </c>
      <c r="J20" s="27">
        <f t="shared" si="4"/>
        <v>2.0523949699104618E-2</v>
      </c>
      <c r="K20" s="27">
        <f t="shared" si="5"/>
        <v>1.6510477330811346E-2</v>
      </c>
      <c r="L20" s="27">
        <f t="shared" si="6"/>
        <v>0.12</v>
      </c>
      <c r="M20" s="27">
        <f t="shared" si="7"/>
        <v>0</v>
      </c>
      <c r="U20" s="38" t="s">
        <v>34</v>
      </c>
      <c r="V20" s="37">
        <v>6.7330413616102256E-3</v>
      </c>
      <c r="W20" s="37">
        <v>0.161</v>
      </c>
      <c r="X20" s="51">
        <v>4.9000000000000002E-2</v>
      </c>
      <c r="Y20" s="51">
        <v>5.8422826519996902E-3</v>
      </c>
    </row>
    <row r="21" spans="1:25" ht="17.25">
      <c r="A21" s="64"/>
      <c r="B21" s="66"/>
      <c r="C21" s="18" t="s">
        <v>46</v>
      </c>
      <c r="D21" s="11">
        <f t="shared" si="0"/>
        <v>1.2849201515747002E-2</v>
      </c>
      <c r="E21" s="11">
        <f t="shared" si="1"/>
        <v>1.1426044698527191E-2</v>
      </c>
      <c r="F21" s="11">
        <f t="shared" si="2"/>
        <v>0.73799999999999999</v>
      </c>
      <c r="G21" s="11">
        <f t="shared" si="3"/>
        <v>3.7000000000000033E-2</v>
      </c>
      <c r="H21" s="69"/>
      <c r="I21" s="28" t="s">
        <v>49</v>
      </c>
      <c r="J21" s="27">
        <f t="shared" si="4"/>
        <v>8.4344701137390142E-3</v>
      </c>
      <c r="K21" s="27">
        <f t="shared" si="5"/>
        <v>5.4409931738235873E-3</v>
      </c>
      <c r="L21" s="27">
        <f t="shared" si="6"/>
        <v>7.8E-2</v>
      </c>
      <c r="M21" s="27">
        <f t="shared" si="7"/>
        <v>4.4999999999999998E-2</v>
      </c>
      <c r="U21" s="38" t="s">
        <v>36</v>
      </c>
      <c r="V21" s="37">
        <v>2.7942922342911774E-2</v>
      </c>
      <c r="W21" s="37">
        <v>0.96599999999999997</v>
      </c>
      <c r="X21" s="51">
        <v>-1.7000000000000015E-2</v>
      </c>
      <c r="Y21" s="51">
        <v>3.8818472415757997E-2</v>
      </c>
    </row>
    <row r="22" spans="1:25" ht="17.25">
      <c r="A22" s="64"/>
      <c r="B22" s="67"/>
      <c r="C22" s="18" t="s">
        <v>48</v>
      </c>
      <c r="D22" s="11">
        <f t="shared" si="0"/>
        <v>6.6956234476347109E-3</v>
      </c>
      <c r="E22" s="11">
        <f t="shared" si="1"/>
        <v>1.273830053337309E-2</v>
      </c>
      <c r="F22" s="11">
        <f t="shared" si="2"/>
        <v>0.9</v>
      </c>
      <c r="G22" s="11">
        <f t="shared" si="3"/>
        <v>-4.599999999999993E-2</v>
      </c>
      <c r="H22" s="70"/>
      <c r="I22" s="28" t="s">
        <v>51</v>
      </c>
      <c r="J22" s="27">
        <f t="shared" si="4"/>
        <v>1.2562423484221296E-2</v>
      </c>
      <c r="K22" s="27">
        <f t="shared" si="5"/>
        <v>1.139525363432951E-2</v>
      </c>
      <c r="L22" s="27">
        <f t="shared" si="6"/>
        <v>0.12</v>
      </c>
      <c r="M22" s="27">
        <f t="shared" si="7"/>
        <v>-1.6000000000000014E-2</v>
      </c>
      <c r="U22" s="38" t="s">
        <v>38</v>
      </c>
      <c r="V22" s="37">
        <v>8.6939370068680379E-3</v>
      </c>
      <c r="W22" s="37">
        <v>0.92900000000000005</v>
      </c>
      <c r="X22" s="51">
        <v>-8.0000000000000071E-3</v>
      </c>
      <c r="Y22" s="51">
        <v>9.0279355467864069E-3</v>
      </c>
    </row>
    <row r="23" spans="1:25" ht="17.25">
      <c r="A23" s="64"/>
      <c r="B23" s="74" t="s">
        <v>50</v>
      </c>
      <c r="C23" s="29" t="s">
        <v>50</v>
      </c>
      <c r="D23" s="30">
        <f t="shared" si="0"/>
        <v>0.19330268845214096</v>
      </c>
      <c r="E23" s="30">
        <f t="shared" si="1"/>
        <v>0.14913856851993224</v>
      </c>
      <c r="F23" s="30">
        <f t="shared" si="2"/>
        <v>0.9</v>
      </c>
      <c r="G23" s="30">
        <f t="shared" si="3"/>
        <v>-9.9999999999999978E-2</v>
      </c>
      <c r="H23" s="32" t="s">
        <v>53</v>
      </c>
      <c r="I23" s="33" t="s">
        <v>54</v>
      </c>
      <c r="J23" s="27">
        <f t="shared" si="4"/>
        <v>2.0923437765641387E-2</v>
      </c>
      <c r="K23" s="27">
        <f t="shared" si="5"/>
        <v>1.9820985465226672E-2</v>
      </c>
      <c r="L23" s="27">
        <f t="shared" si="6"/>
        <v>0.02</v>
      </c>
      <c r="M23" s="27">
        <f t="shared" si="7"/>
        <v>1.6E-2</v>
      </c>
      <c r="U23" s="38" t="s">
        <v>40</v>
      </c>
      <c r="V23" s="37">
        <v>7.252929094570414E-3</v>
      </c>
      <c r="W23" s="37">
        <v>0.9</v>
      </c>
      <c r="X23" s="51">
        <v>-4.599999999999993E-2</v>
      </c>
      <c r="Y23" s="51">
        <v>9.461192042576002E-3</v>
      </c>
    </row>
    <row r="24" spans="1:25" ht="17.25">
      <c r="A24" s="64"/>
      <c r="B24" s="75"/>
      <c r="C24" s="31" t="s">
        <v>52</v>
      </c>
      <c r="D24" s="30">
        <f t="shared" si="0"/>
        <v>6.9815889076733695E-2</v>
      </c>
      <c r="E24" s="30">
        <f t="shared" si="1"/>
        <v>3.6199255883385482E-2</v>
      </c>
      <c r="F24" s="30">
        <f t="shared" si="2"/>
        <v>0.435</v>
      </c>
      <c r="G24" s="30">
        <f t="shared" si="3"/>
        <v>-8.0000000000000071E-3</v>
      </c>
      <c r="H24" s="68" t="s">
        <v>56</v>
      </c>
      <c r="I24" s="33" t="s">
        <v>57</v>
      </c>
      <c r="J24" s="27">
        <f t="shared" si="4"/>
        <v>2.0591331055439626E-2</v>
      </c>
      <c r="K24" s="27">
        <f t="shared" si="5"/>
        <v>2.4851830280800839E-2</v>
      </c>
      <c r="L24" s="27">
        <f t="shared" si="6"/>
        <v>0.161</v>
      </c>
      <c r="M24" s="27">
        <f t="shared" si="7"/>
        <v>2.4999999999999994E-2</v>
      </c>
      <c r="U24" s="38" t="s">
        <v>42</v>
      </c>
      <c r="V24" s="37">
        <v>2.7900178714576805E-2</v>
      </c>
      <c r="W24" s="37">
        <v>1</v>
      </c>
      <c r="X24" s="51">
        <v>9.1999999999999971E-2</v>
      </c>
      <c r="Y24" s="51">
        <v>3.8902915546716842E-2</v>
      </c>
    </row>
    <row r="25" spans="1:25" ht="17.25">
      <c r="A25" s="64"/>
      <c r="B25" s="75"/>
      <c r="C25" s="31" t="s">
        <v>55</v>
      </c>
      <c r="D25" s="30">
        <f t="shared" si="0"/>
        <v>4.1252553084893E-2</v>
      </c>
      <c r="E25" s="30">
        <f t="shared" si="1"/>
        <v>8.3460591280763566E-2</v>
      </c>
      <c r="F25" s="30">
        <f t="shared" si="2"/>
        <v>0.88300000000000001</v>
      </c>
      <c r="G25" s="30">
        <f t="shared" si="3"/>
        <v>-0.10399999999999998</v>
      </c>
      <c r="H25" s="69"/>
      <c r="I25" s="33" t="s">
        <v>60</v>
      </c>
      <c r="J25" s="27">
        <f t="shared" si="4"/>
        <v>1.2529355074024943E-2</v>
      </c>
      <c r="K25" s="27">
        <f t="shared" si="5"/>
        <v>7.6433235070235053E-3</v>
      </c>
      <c r="L25" s="27">
        <f t="shared" si="6"/>
        <v>8.6999999999999994E-2</v>
      </c>
      <c r="M25" s="27">
        <f t="shared" si="7"/>
        <v>2.4999999999999994E-2</v>
      </c>
      <c r="U25" s="39" t="s">
        <v>44</v>
      </c>
      <c r="V25" s="37">
        <v>2.416434523190028E-2</v>
      </c>
      <c r="W25" s="37">
        <v>0.85799999999999998</v>
      </c>
      <c r="X25" s="51">
        <v>-5.4000000000000048E-2</v>
      </c>
      <c r="Y25" s="51">
        <v>1.9544824963381714E-2</v>
      </c>
    </row>
    <row r="26" spans="1:25" ht="16.899999999999999" customHeight="1">
      <c r="B26" s="76"/>
      <c r="C26" s="31" t="s">
        <v>79</v>
      </c>
      <c r="D26" s="30">
        <f t="shared" si="0"/>
        <v>8.2570636300713388E-2</v>
      </c>
      <c r="E26" s="30">
        <f t="shared" si="1"/>
        <v>3.0143603045308422E-2</v>
      </c>
      <c r="F26" s="30">
        <f t="shared" si="2"/>
        <v>0.86299999999999999</v>
      </c>
      <c r="G26" s="30">
        <f t="shared" si="3"/>
        <v>-2.0000000000000018E-2</v>
      </c>
      <c r="H26" s="69"/>
      <c r="I26" s="33" t="s">
        <v>63</v>
      </c>
      <c r="J26" s="27">
        <f t="shared" si="4"/>
        <v>6.7164078928366941E-3</v>
      </c>
      <c r="K26" s="27">
        <f t="shared" si="5"/>
        <v>7.7859313097802269E-3</v>
      </c>
      <c r="L26" s="27">
        <f t="shared" si="6"/>
        <v>0.44800000000000001</v>
      </c>
      <c r="M26" s="27">
        <f t="shared" si="7"/>
        <v>0.32</v>
      </c>
      <c r="U26" s="38" t="s">
        <v>46</v>
      </c>
      <c r="V26" s="37">
        <v>1.1426044698527191E-2</v>
      </c>
      <c r="W26" s="37">
        <v>0.73799999999999999</v>
      </c>
      <c r="X26" s="51">
        <v>3.7000000000000033E-2</v>
      </c>
      <c r="Y26" s="51">
        <v>1.2849201515747002E-2</v>
      </c>
    </row>
    <row r="27" spans="1:25" ht="17.25">
      <c r="B27" s="34" t="s">
        <v>61</v>
      </c>
      <c r="C27" s="31" t="s">
        <v>62</v>
      </c>
      <c r="D27" s="30">
        <f t="shared" si="0"/>
        <v>1.4243176755632221E-2</v>
      </c>
      <c r="E27" s="30">
        <f t="shared" si="1"/>
        <v>1.7343875312158384E-2</v>
      </c>
      <c r="F27" s="30">
        <f t="shared" si="2"/>
        <v>0.84599999999999997</v>
      </c>
      <c r="G27" s="30">
        <f t="shared" si="3"/>
        <v>-2.9000000000000026E-2</v>
      </c>
      <c r="H27" s="69"/>
      <c r="I27" s="33" t="s">
        <v>66</v>
      </c>
      <c r="J27" s="27">
        <f t="shared" si="4"/>
        <v>2.2398395183250881E-2</v>
      </c>
      <c r="K27" s="27">
        <f t="shared" si="5"/>
        <v>1.4972525080595286E-2</v>
      </c>
      <c r="L27" s="27">
        <f t="shared" si="6"/>
        <v>0.13200000000000001</v>
      </c>
      <c r="M27" s="27">
        <f t="shared" si="7"/>
        <v>-0.27799999999999997</v>
      </c>
      <c r="U27" s="38" t="s">
        <v>48</v>
      </c>
      <c r="V27" s="37">
        <v>1.273830053337309E-2</v>
      </c>
      <c r="W27" s="37">
        <v>0.9</v>
      </c>
      <c r="X27" s="51">
        <v>-4.599999999999993E-2</v>
      </c>
      <c r="Y27" s="51">
        <v>6.6956234476347109E-3</v>
      </c>
    </row>
    <row r="28" spans="1:25" ht="17.25">
      <c r="B28" s="34" t="s">
        <v>58</v>
      </c>
      <c r="C28" s="31" t="s">
        <v>59</v>
      </c>
      <c r="D28" s="30">
        <f t="shared" si="0"/>
        <v>7.698218234736004E-2</v>
      </c>
      <c r="E28" s="30">
        <f t="shared" si="1"/>
        <v>8.3277486702964421E-2</v>
      </c>
      <c r="F28" s="30">
        <f t="shared" si="2"/>
        <v>0.73</v>
      </c>
      <c r="G28" s="30">
        <f t="shared" si="3"/>
        <v>0.432</v>
      </c>
      <c r="H28" s="70"/>
      <c r="I28" s="33" t="s">
        <v>69</v>
      </c>
      <c r="J28" s="27">
        <f t="shared" si="4"/>
        <v>3.1932206993642E-2</v>
      </c>
      <c r="K28" s="27">
        <f t="shared" si="5"/>
        <v>1.9136709902956888E-2</v>
      </c>
      <c r="L28" s="27">
        <f t="shared" si="6"/>
        <v>9.9000000000000005E-2</v>
      </c>
      <c r="M28" s="27">
        <f t="shared" si="7"/>
        <v>7.5000000000000011E-2</v>
      </c>
      <c r="U28" s="40" t="s">
        <v>50</v>
      </c>
      <c r="V28" s="41">
        <v>0.14913856851993224</v>
      </c>
      <c r="W28" s="41">
        <v>0.9</v>
      </c>
      <c r="X28" s="52">
        <v>-9.9999999999999978E-2</v>
      </c>
      <c r="Y28" s="52">
        <v>0.19330268845214096</v>
      </c>
    </row>
    <row r="29" spans="1:25">
      <c r="U29" s="42" t="s">
        <v>52</v>
      </c>
      <c r="V29" s="41">
        <v>3.6199255883385482E-2</v>
      </c>
      <c r="W29" s="41">
        <v>0.435</v>
      </c>
      <c r="X29" s="52">
        <v>-8.0000000000000071E-3</v>
      </c>
      <c r="Y29" s="52">
        <v>6.9815889076733695E-2</v>
      </c>
    </row>
    <row r="30" spans="1:25">
      <c r="U30" s="42" t="s">
        <v>55</v>
      </c>
      <c r="V30" s="41">
        <v>8.3460591280763566E-2</v>
      </c>
      <c r="W30" s="41">
        <v>0.88300000000000001</v>
      </c>
      <c r="X30" s="52">
        <v>-0.10399999999999998</v>
      </c>
      <c r="Y30" s="52">
        <v>4.1252553084893E-2</v>
      </c>
    </row>
    <row r="31" spans="1:25">
      <c r="U31" s="40" t="s">
        <v>78</v>
      </c>
      <c r="V31" s="41">
        <v>3.0143603045308422E-2</v>
      </c>
      <c r="W31" s="41">
        <v>0.86299999999999999</v>
      </c>
      <c r="X31" s="52">
        <v>-2.0000000000000018E-2</v>
      </c>
      <c r="Y31" s="52">
        <v>8.2570636300713388E-2</v>
      </c>
    </row>
    <row r="32" spans="1:25">
      <c r="U32" s="40" t="s">
        <v>59</v>
      </c>
      <c r="V32" s="41">
        <v>8.3277486702964421E-2</v>
      </c>
      <c r="W32" s="41">
        <v>0.73</v>
      </c>
      <c r="X32" s="52">
        <v>0.432</v>
      </c>
      <c r="Y32" s="52">
        <v>7.698218234736004E-2</v>
      </c>
    </row>
    <row r="33" spans="21:25">
      <c r="U33" s="42" t="s">
        <v>8</v>
      </c>
      <c r="V33" s="41">
        <v>0.22387649364701162</v>
      </c>
      <c r="W33" s="41">
        <v>0.58499999999999996</v>
      </c>
      <c r="X33" s="52">
        <v>9.1999999999999971E-2</v>
      </c>
      <c r="Y33" s="52">
        <v>0.20064312104768808</v>
      </c>
    </row>
    <row r="34" spans="21:25">
      <c r="U34" s="42" t="s">
        <v>12</v>
      </c>
      <c r="V34" s="41">
        <v>0.15695371113638923</v>
      </c>
      <c r="W34" s="41">
        <v>0.56799999999999995</v>
      </c>
      <c r="X34" s="52">
        <v>0.24099999999999994</v>
      </c>
      <c r="Y34" s="52">
        <v>0.15091014044536921</v>
      </c>
    </row>
    <row r="35" spans="21:25">
      <c r="U35" s="42" t="s">
        <v>14</v>
      </c>
      <c r="V35" s="41">
        <v>7.2548533327402784E-2</v>
      </c>
      <c r="W35" s="41">
        <v>0.78400000000000003</v>
      </c>
      <c r="X35" s="52">
        <v>9.2000000000000082E-2</v>
      </c>
      <c r="Y35" s="52">
        <v>4.9340871805451957E-2</v>
      </c>
    </row>
    <row r="36" spans="21:25">
      <c r="U36" s="42" t="s">
        <v>16</v>
      </c>
      <c r="V36" s="41">
        <v>0.13151946176565071</v>
      </c>
      <c r="W36" s="41">
        <v>0.54700000000000004</v>
      </c>
      <c r="X36" s="52">
        <v>8.7000000000000022E-2</v>
      </c>
      <c r="Y36" s="52">
        <v>0.11773595983450284</v>
      </c>
    </row>
    <row r="37" spans="21:25">
      <c r="U37" s="42" t="s">
        <v>20</v>
      </c>
      <c r="V37" s="41">
        <v>4.5385352251073936E-2</v>
      </c>
      <c r="W37" s="41">
        <v>0.58499999999999996</v>
      </c>
      <c r="X37" s="52">
        <v>-9.9000000000000088E-2</v>
      </c>
      <c r="Y37" s="52">
        <v>3.1256487430662734E-2</v>
      </c>
    </row>
    <row r="38" spans="21:25">
      <c r="U38" s="40" t="s">
        <v>62</v>
      </c>
      <c r="V38" s="41">
        <v>1.7343875312158384E-2</v>
      </c>
      <c r="W38" s="41">
        <v>0.84599999999999997</v>
      </c>
      <c r="X38" s="52">
        <v>-2.9000000000000026E-2</v>
      </c>
      <c r="Y38" s="52">
        <v>1.4243176755632221E-2</v>
      </c>
    </row>
    <row r="39" spans="21:25">
      <c r="U39" s="42" t="s">
        <v>23</v>
      </c>
      <c r="V39" s="41">
        <v>0.11775440468358589</v>
      </c>
      <c r="W39" s="41">
        <v>0.19900000000000001</v>
      </c>
      <c r="X39" s="52">
        <v>-7.0000000000000007E-2</v>
      </c>
      <c r="Y39" s="52">
        <v>0.13963428690200425</v>
      </c>
    </row>
    <row r="40" spans="21:25">
      <c r="U40" s="42" t="s">
        <v>25</v>
      </c>
      <c r="V40" s="41">
        <v>7.3871229521323661E-2</v>
      </c>
      <c r="W40" s="41">
        <v>0.71299999999999997</v>
      </c>
      <c r="X40" s="52">
        <v>9.4999999999999973E-2</v>
      </c>
      <c r="Y40" s="52">
        <v>8.5623521961752547E-2</v>
      </c>
    </row>
    <row r="41" spans="21:25">
      <c r="U41" s="42" t="s">
        <v>27</v>
      </c>
      <c r="V41" s="41">
        <v>2.4245259355322228E-2</v>
      </c>
      <c r="W41" s="41">
        <v>0.02</v>
      </c>
      <c r="X41" s="52">
        <v>-0.316</v>
      </c>
      <c r="Y41" s="52">
        <v>2.4905971671157677E-2</v>
      </c>
    </row>
    <row r="42" spans="21:25">
      <c r="U42" s="40" t="s">
        <v>29</v>
      </c>
      <c r="V42" s="41">
        <v>1.963791580694E-2</v>
      </c>
      <c r="W42" s="41">
        <v>4.0000000000000001E-3</v>
      </c>
      <c r="X42" s="52">
        <v>-0.02</v>
      </c>
      <c r="Y42" s="52">
        <v>2.9104793269094008E-2</v>
      </c>
    </row>
    <row r="43" spans="21:25">
      <c r="U43" s="42" t="s">
        <v>31</v>
      </c>
      <c r="V43" s="41">
        <v>1.8617761455648169E-2</v>
      </c>
      <c r="W43" s="41">
        <v>4.9000000000000002E-2</v>
      </c>
      <c r="X43" s="52">
        <v>-7.0999999999999994E-2</v>
      </c>
      <c r="Y43" s="52">
        <v>2.3689116015518166E-2</v>
      </c>
    </row>
    <row r="44" spans="21:25">
      <c r="U44" s="42" t="s">
        <v>33</v>
      </c>
      <c r="V44" s="41">
        <v>3.9127674161773818E-3</v>
      </c>
      <c r="W44" s="41">
        <v>7.8E-2</v>
      </c>
      <c r="X44" s="52">
        <v>1.6E-2</v>
      </c>
      <c r="Y44" s="52">
        <v>1.1173886957827197E-2</v>
      </c>
    </row>
    <row r="45" spans="21:25">
      <c r="U45" s="42" t="s">
        <v>35</v>
      </c>
      <c r="V45" s="41">
        <v>1.1778297426510115E-2</v>
      </c>
      <c r="W45" s="41">
        <v>0.19</v>
      </c>
      <c r="X45" s="52">
        <v>7.0000000000000007E-2</v>
      </c>
      <c r="Y45" s="52">
        <v>8.5070606746579201E-3</v>
      </c>
    </row>
    <row r="46" spans="21:25">
      <c r="U46" s="43" t="s">
        <v>37</v>
      </c>
      <c r="V46" s="44">
        <v>2.9266966129606721E-3</v>
      </c>
      <c r="W46" s="44">
        <v>8.2000000000000003E-2</v>
      </c>
      <c r="X46" s="53">
        <v>-0.46500000000000002</v>
      </c>
      <c r="Y46" s="53">
        <v>4.0081683830330483E-3</v>
      </c>
    </row>
    <row r="47" spans="21:25">
      <c r="U47" s="45" t="s">
        <v>39</v>
      </c>
      <c r="V47" s="44">
        <v>4.6655560941075334E-2</v>
      </c>
      <c r="W47" s="44">
        <v>5.8000000000000003E-2</v>
      </c>
      <c r="X47" s="53">
        <v>-0.249</v>
      </c>
      <c r="Y47" s="53">
        <v>6.4640091775542682E-2</v>
      </c>
    </row>
    <row r="48" spans="21:25">
      <c r="U48" s="45" t="s">
        <v>70</v>
      </c>
      <c r="V48" s="44">
        <v>1.0488508644052846E-2</v>
      </c>
      <c r="W48" s="44">
        <v>0</v>
      </c>
      <c r="X48" s="53">
        <v>-0.157</v>
      </c>
      <c r="Y48" s="53">
        <v>2.3408904752180906E-2</v>
      </c>
    </row>
    <row r="49" spans="21:25">
      <c r="U49" s="45" t="s">
        <v>71</v>
      </c>
      <c r="V49" s="44">
        <v>8.169895767568042E-3</v>
      </c>
      <c r="W49" s="44">
        <v>0.34399999999999997</v>
      </c>
      <c r="X49" s="53">
        <v>1.2999999999999956E-2</v>
      </c>
      <c r="Y49" s="53">
        <v>9.9489485734850676E-3</v>
      </c>
    </row>
    <row r="50" spans="21:25">
      <c r="U50" s="45" t="s">
        <v>72</v>
      </c>
      <c r="V50" s="44">
        <v>1.2001899619841355E-2</v>
      </c>
      <c r="W50" s="44">
        <v>0.14499999999999999</v>
      </c>
      <c r="X50" s="53">
        <v>-0.253</v>
      </c>
      <c r="Y50" s="53">
        <v>1.6785785371113051E-2</v>
      </c>
    </row>
    <row r="51" spans="21:25">
      <c r="U51" s="45" t="s">
        <v>73</v>
      </c>
      <c r="V51" s="44">
        <v>1.0795998260126029E-2</v>
      </c>
      <c r="W51" s="44">
        <v>0.40600000000000003</v>
      </c>
      <c r="X51" s="53">
        <v>-0.36499999999999999</v>
      </c>
      <c r="Y51" s="53">
        <v>7.7743086128881202E-3</v>
      </c>
    </row>
    <row r="52" spans="21:25">
      <c r="U52" s="45" t="s">
        <v>74</v>
      </c>
      <c r="V52" s="44">
        <v>1.0057969980812344E-2</v>
      </c>
      <c r="W52" s="44">
        <v>0.46800000000000003</v>
      </c>
      <c r="X52" s="53">
        <v>-0.26199999999999996</v>
      </c>
      <c r="Y52" s="53">
        <v>9.4757280143917683E-3</v>
      </c>
    </row>
    <row r="53" spans="21:25">
      <c r="U53" s="43" t="s">
        <v>75</v>
      </c>
      <c r="V53" s="44">
        <v>1.5844858985485741E-3</v>
      </c>
      <c r="W53" s="44">
        <v>1.2E-2</v>
      </c>
      <c r="X53" s="53">
        <v>-0.19899999999999998</v>
      </c>
      <c r="Y53" s="53">
        <v>3.3651162375295069E-3</v>
      </c>
    </row>
    <row r="54" spans="21:25">
      <c r="U54" s="43" t="s">
        <v>65</v>
      </c>
      <c r="V54" s="44">
        <v>8.8751698303044302E-2</v>
      </c>
      <c r="W54" s="44">
        <v>0.99099999999999999</v>
      </c>
      <c r="X54" s="53">
        <v>2.5000000000000022E-2</v>
      </c>
      <c r="Y54" s="53">
        <v>2.9223691446202887E-2</v>
      </c>
    </row>
    <row r="55" spans="21:25">
      <c r="U55" s="43" t="s">
        <v>68</v>
      </c>
      <c r="V55" s="44">
        <v>3.4808170366457156E-2</v>
      </c>
      <c r="W55" s="44">
        <v>8.0000000000000002E-3</v>
      </c>
      <c r="X55" s="53">
        <v>-0.10800000000000001</v>
      </c>
      <c r="Y55" s="53">
        <v>5.4130700344804827E-2</v>
      </c>
    </row>
    <row r="56" spans="21:25">
      <c r="U56" s="45" t="s">
        <v>41</v>
      </c>
      <c r="V56" s="44">
        <v>1.3370418504202213E-2</v>
      </c>
      <c r="W56" s="44">
        <v>1.2E-2</v>
      </c>
      <c r="X56" s="53">
        <v>1.2E-2</v>
      </c>
      <c r="Y56" s="53">
        <v>1.8655837154187713E-2</v>
      </c>
    </row>
    <row r="57" spans="21:25">
      <c r="U57" s="45" t="s">
        <v>43</v>
      </c>
      <c r="V57" s="44">
        <v>6.2393016987991688E-3</v>
      </c>
      <c r="W57" s="44">
        <v>8.2000000000000003E-2</v>
      </c>
      <c r="X57" s="53">
        <v>4.9000000000000002E-2</v>
      </c>
      <c r="Y57" s="53">
        <v>1.1674076470819925E-2</v>
      </c>
    </row>
    <row r="58" spans="21:25">
      <c r="U58" s="46" t="s">
        <v>45</v>
      </c>
      <c r="V58" s="47">
        <v>7.1311168054030471E-3</v>
      </c>
      <c r="W58" s="47">
        <v>0.14499999999999999</v>
      </c>
      <c r="X58" s="54">
        <v>-0.10800000000000001</v>
      </c>
      <c r="Y58" s="54">
        <v>6.9817606833677895E-3</v>
      </c>
    </row>
    <row r="59" spans="21:25">
      <c r="U59" s="46" t="s">
        <v>54</v>
      </c>
      <c r="V59" s="47">
        <v>1.9820985465226672E-2</v>
      </c>
      <c r="W59" s="47">
        <v>0.02</v>
      </c>
      <c r="X59" s="54">
        <v>1.6E-2</v>
      </c>
      <c r="Y59" s="54">
        <v>2.0923437765641387E-2</v>
      </c>
    </row>
    <row r="60" spans="21:25">
      <c r="U60" s="48" t="s">
        <v>47</v>
      </c>
      <c r="V60" s="47">
        <v>1.6510477330811346E-2</v>
      </c>
      <c r="W60" s="47">
        <v>0.12</v>
      </c>
      <c r="X60" s="54">
        <v>0</v>
      </c>
      <c r="Y60" s="54">
        <v>2.0523949699104618E-2</v>
      </c>
    </row>
    <row r="61" spans="21:25">
      <c r="U61" s="48" t="s">
        <v>49</v>
      </c>
      <c r="V61" s="47">
        <v>5.4409931738235873E-3</v>
      </c>
      <c r="W61" s="47">
        <v>7.8E-2</v>
      </c>
      <c r="X61" s="54">
        <v>4.4999999999999998E-2</v>
      </c>
      <c r="Y61" s="54">
        <v>8.4344701137390142E-3</v>
      </c>
    </row>
    <row r="62" spans="21:25">
      <c r="U62" s="46" t="s">
        <v>51</v>
      </c>
      <c r="V62" s="47">
        <v>1.139525363432951E-2</v>
      </c>
      <c r="W62" s="47">
        <v>0.12</v>
      </c>
      <c r="X62" s="54">
        <v>-1.6000000000000014E-2</v>
      </c>
      <c r="Y62" s="54">
        <v>1.2562423484221296E-2</v>
      </c>
    </row>
    <row r="63" spans="21:25">
      <c r="U63" s="46" t="s">
        <v>57</v>
      </c>
      <c r="V63" s="47">
        <v>2.4851830280800839E-2</v>
      </c>
      <c r="W63" s="47">
        <v>0.161</v>
      </c>
      <c r="X63" s="54">
        <v>2.4999999999999994E-2</v>
      </c>
      <c r="Y63" s="54">
        <v>2.0591331055439626E-2</v>
      </c>
    </row>
    <row r="64" spans="21:25">
      <c r="U64" s="46" t="s">
        <v>60</v>
      </c>
      <c r="V64" s="47">
        <v>7.6433235070235053E-3</v>
      </c>
      <c r="W64" s="47">
        <v>8.6999999999999994E-2</v>
      </c>
      <c r="X64" s="54">
        <v>2.4999999999999994E-2</v>
      </c>
      <c r="Y64" s="54">
        <v>1.2529355074024943E-2</v>
      </c>
    </row>
    <row r="65" spans="21:25">
      <c r="U65" s="46" t="s">
        <v>63</v>
      </c>
      <c r="V65" s="47">
        <v>7.7859313097802269E-3</v>
      </c>
      <c r="W65" s="47">
        <v>0.44800000000000001</v>
      </c>
      <c r="X65" s="54">
        <v>0.32</v>
      </c>
      <c r="Y65" s="54">
        <v>6.7164078928366941E-3</v>
      </c>
    </row>
    <row r="66" spans="21:25" ht="17.25" thickBot="1">
      <c r="U66" s="49" t="s">
        <v>66</v>
      </c>
      <c r="V66" s="50">
        <v>1.4972525080595286E-2</v>
      </c>
      <c r="W66" s="50">
        <v>0.13200000000000001</v>
      </c>
      <c r="X66" s="55">
        <v>-0.27799999999999997</v>
      </c>
      <c r="Y66" s="55">
        <v>2.2398395183250881E-2</v>
      </c>
    </row>
    <row r="67" spans="21:25" ht="17.25" thickTop="1">
      <c r="U67" s="1" t="s">
        <v>69</v>
      </c>
      <c r="V67" s="58">
        <v>1.9136709902956888E-2</v>
      </c>
      <c r="W67" s="58">
        <v>9.9000000000000005E-2</v>
      </c>
      <c r="X67" s="58">
        <v>7.5000000000000011E-2</v>
      </c>
      <c r="Y67" s="58">
        <v>3.1932206993642E-2</v>
      </c>
    </row>
  </sheetData>
  <mergeCells count="12">
    <mergeCell ref="H12:H15"/>
    <mergeCell ref="B1:M1"/>
    <mergeCell ref="A1:A25"/>
    <mergeCell ref="B8:B13"/>
    <mergeCell ref="B14:B19"/>
    <mergeCell ref="B20:B22"/>
    <mergeCell ref="H3:H7"/>
    <mergeCell ref="H20:H22"/>
    <mergeCell ref="H24:H28"/>
    <mergeCell ref="B3:B7"/>
    <mergeCell ref="B23:B26"/>
    <mergeCell ref="H8:H11"/>
  </mergeCells>
  <phoneticPr fontId="20" type="noConversion"/>
  <conditionalFormatting sqref="F3:F28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{182255A9-652D-48C0-A3E2-876BB4E82BFA}</x14:id>
        </ext>
      </extLst>
    </cfRule>
  </conditionalFormatting>
  <conditionalFormatting sqref="G3:G28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{2DF4430B-AB72-4608-8EE8-49B12AA4613D}</x14:id>
        </ext>
      </extLst>
    </cfRule>
  </conditionalFormatting>
  <conditionalFormatting sqref="L3:L28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{EB498469-BC8C-4441-8421-C0AB4D9B6B88}</x14:id>
        </ext>
      </extLst>
    </cfRule>
  </conditionalFormatting>
  <conditionalFormatting sqref="L2:M2 F2:G2">
    <cfRule type="dataBar" priority="17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{876EA60B-DA15-4641-BCC1-1B82A0AE89BB}</x14:id>
        </ext>
      </extLst>
    </cfRule>
  </conditionalFormatting>
  <conditionalFormatting sqref="M3:M28"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{460F2272-A3B6-4835-9ADE-70467C55C97E}</x14:id>
        </ext>
      </extLst>
    </cfRule>
  </conditionalFormatting>
  <conditionalFormatting sqref="V2">
    <cfRule type="dataBar" priority="4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{98CBAB2C-087A-404C-87AD-7B8CB973AEF1}</x14:id>
        </ext>
      </extLst>
    </cfRule>
  </conditionalFormatting>
  <conditionalFormatting sqref="W8:W66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{4FA49135-3280-45C9-B69A-03F16396F673}</x14:id>
        </ext>
      </extLst>
    </cfRule>
  </conditionalFormatting>
  <conditionalFormatting sqref="X3:X7">
    <cfRule type="dataBar" priority="16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{8C473538-8ECA-47DD-BCF8-44D5092BC5F1}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82255A9-652D-48C0-A3E2-876BB4E82BF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F3:F28</xm:sqref>
        </x14:conditionalFormatting>
        <x14:conditionalFormatting xmlns:xm="http://schemas.microsoft.com/office/excel/2006/main">
          <x14:cfRule type="dataBar" id="{2DF4430B-AB72-4608-8EE8-49B12AA4613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G3:G28</xm:sqref>
        </x14:conditionalFormatting>
        <x14:conditionalFormatting xmlns:xm="http://schemas.microsoft.com/office/excel/2006/main">
          <x14:cfRule type="dataBar" id="{EB498469-BC8C-4441-8421-C0AB4D9B6B8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L3:L28</xm:sqref>
        </x14:conditionalFormatting>
        <x14:conditionalFormatting xmlns:xm="http://schemas.microsoft.com/office/excel/2006/main">
          <x14:cfRule type="dataBar" id="{876EA60B-DA15-4641-BCC1-1B82A0AE89B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L2:M2 F2:G2</xm:sqref>
        </x14:conditionalFormatting>
        <x14:conditionalFormatting xmlns:xm="http://schemas.microsoft.com/office/excel/2006/main">
          <x14:cfRule type="dataBar" id="{460F2272-A3B6-4835-9ADE-70467C55C97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M3:M28</xm:sqref>
        </x14:conditionalFormatting>
        <x14:conditionalFormatting xmlns:xm="http://schemas.microsoft.com/office/excel/2006/main">
          <x14:cfRule type="dataBar" id="{98CBAB2C-087A-404C-87AD-7B8CB973AEF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V2</xm:sqref>
        </x14:conditionalFormatting>
        <x14:conditionalFormatting xmlns:xm="http://schemas.microsoft.com/office/excel/2006/main">
          <x14:cfRule type="dataBar" id="{4FA49135-3280-45C9-B69A-03F16396F67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W8:W66</xm:sqref>
        </x14:conditionalFormatting>
        <x14:conditionalFormatting xmlns:xm="http://schemas.microsoft.com/office/excel/2006/main">
          <x14:cfRule type="dataBar" id="{8C473538-8ECA-47DD-BCF8-44D5092BC5F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X3:X7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拥挤度大表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刘檑</dc:creator>
  <cp:lastModifiedBy>b3592</cp:lastModifiedBy>
  <dcterms:created xsi:type="dcterms:W3CDTF">2024-05-14T14:56:00Z</dcterms:created>
  <dcterms:modified xsi:type="dcterms:W3CDTF">2026-07-19T06:01:15Z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6ee345df</vt:lpwstr>
  </property>
  <property fmtid="{D5CDD505-2E9C-101B-9397-08002B2CF9AE}" pid="3" name="ICV">
    <vt:lpwstr>378D1088467A46F7BAC609711B8F24CA_12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